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uben/Documents/Churchill Lab/EMSA/220324 Cy5 80bp EMSA with yKER 136to225Y/Measurements/"/>
    </mc:Choice>
  </mc:AlternateContent>
  <xr:revisionPtr revIDLastSave="0" documentId="13_ncr:1_{12689A63-D853-5549-AEC7-1282ACE2709C}" xr6:coauthVersionLast="47" xr6:coauthVersionMax="47" xr10:uidLastSave="{00000000-0000-0000-0000-000000000000}"/>
  <bookViews>
    <workbookView xWindow="5580" yWindow="3500" windowWidth="27640" windowHeight="16940" activeTab="1" xr2:uid="{00000000-000D-0000-FFFF-FFFF00000000}"/>
  </bookViews>
  <sheets>
    <sheet name="220324 Cy5 80bp EMSA with yKER " sheetId="1" r:id="rId1"/>
    <sheet name="Fraction Bound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4" i="2" l="1"/>
  <c r="F5" i="2"/>
  <c r="F6" i="2"/>
  <c r="F7" i="2"/>
  <c r="F8" i="2"/>
  <c r="G8" i="2" s="1"/>
  <c r="F9" i="2"/>
  <c r="F10" i="2"/>
  <c r="F11" i="2"/>
  <c r="G11" i="2" s="1"/>
  <c r="F12" i="2"/>
  <c r="F3" i="2"/>
  <c r="F18" i="2"/>
  <c r="G7" i="2"/>
  <c r="F26" i="2"/>
  <c r="F25" i="2"/>
  <c r="F24" i="2"/>
  <c r="F23" i="2"/>
  <c r="F22" i="2"/>
  <c r="F21" i="2"/>
  <c r="F20" i="2"/>
  <c r="F19" i="2"/>
  <c r="F17" i="2"/>
  <c r="F16" i="2"/>
  <c r="C13" i="2"/>
  <c r="G5" i="2" s="1"/>
  <c r="G12" i="2" l="1"/>
  <c r="G3" i="2"/>
  <c r="G4" i="2"/>
  <c r="G9" i="2"/>
  <c r="G6" i="2"/>
  <c r="G10" i="2"/>
</calcChain>
</file>

<file path=xl/sharedStrings.xml><?xml version="1.0" encoding="utf-8"?>
<sst xmlns="http://schemas.openxmlformats.org/spreadsheetml/2006/main" count="91" uniqueCount="48">
  <si>
    <t>Name</t>
  </si>
  <si>
    <t>Volume</t>
  </si>
  <si>
    <t>Background</t>
  </si>
  <si>
    <t>Background Level</t>
  </si>
  <si>
    <t>Background Type</t>
  </si>
  <si>
    <t>Median Intensity</t>
  </si>
  <si>
    <t>Average Intensity</t>
  </si>
  <si>
    <t>Mode Intensity</t>
  </si>
  <si>
    <t>Std Dev</t>
  </si>
  <si>
    <t>Variance</t>
  </si>
  <si>
    <t>Min Intensity</t>
  </si>
  <si>
    <t>Max Intensity</t>
  </si>
  <si>
    <t>Percent</t>
  </si>
  <si>
    <t>Area &gt; Background</t>
  </si>
  <si>
    <t>Centre X</t>
  </si>
  <si>
    <t>Centre Y</t>
  </si>
  <si>
    <t>Width</t>
  </si>
  <si>
    <t>Height</t>
  </si>
  <si>
    <t>Area</t>
  </si>
  <si>
    <t>Comment</t>
  </si>
  <si>
    <t>1 cell(1, 1)</t>
  </si>
  <si>
    <t>None</t>
  </si>
  <si>
    <t>1 cell(2, 1)</t>
  </si>
  <si>
    <t>1 cell(3, 1)</t>
  </si>
  <si>
    <t>1 cell(4, 1)</t>
  </si>
  <si>
    <t>1 cell(5, 1)</t>
  </si>
  <si>
    <t>1 cell(6, 1)</t>
  </si>
  <si>
    <t>1 cell(7, 1)</t>
  </si>
  <si>
    <t>1 cell(8, 1)</t>
  </si>
  <si>
    <t>1 cell(9, 1)</t>
  </si>
  <si>
    <t>1 cell(10, 1)</t>
  </si>
  <si>
    <t>2 cell(1, 1)</t>
  </si>
  <si>
    <t>2 cell(2, 1)</t>
  </si>
  <si>
    <t>2 cell(3, 1)</t>
  </si>
  <si>
    <t>2 cell(4, 1)</t>
  </si>
  <si>
    <t>2 cell(5, 1)</t>
  </si>
  <si>
    <t>2 cell(6, 1)</t>
  </si>
  <si>
    <t>2 cell(7, 1)</t>
  </si>
  <si>
    <t>2 cell(8, 1)</t>
  </si>
  <si>
    <t>2 cell(9, 1)</t>
  </si>
  <si>
    <t>2 cell(10, 1)</t>
  </si>
  <si>
    <t>Less Backg.</t>
  </si>
  <si>
    <t>Fract. Bound</t>
  </si>
  <si>
    <t>[C]</t>
  </si>
  <si>
    <t>BOUND</t>
  </si>
  <si>
    <t>MIN</t>
  </si>
  <si>
    <t>FREE</t>
  </si>
  <si>
    <t>Backgorund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</si>
</sst>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9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1" fontId="18" fillId="0" borderId="0" xfId="0" applyNumberFormat="1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U22"/>
  <sheetViews>
    <sheetView workbookViewId="0">
      <selection activeCell="T12" sqref="T12:T22"/>
    </sheetView>
  </sheetViews>
  <sheetFormatPr baseColWidth="10" defaultRowHeight="16" x14ac:dyDescent="0.2"/>
  <sheetData>
    <row r="1" spans="2:21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</row>
    <row r="2" spans="2:21" x14ac:dyDescent="0.2">
      <c r="B2" t="s">
        <v>20</v>
      </c>
      <c r="C2">
        <v>4749305</v>
      </c>
      <c r="D2">
        <v>0</v>
      </c>
      <c r="E2">
        <v>0</v>
      </c>
      <c r="F2" t="s">
        <v>21</v>
      </c>
      <c r="G2">
        <v>77</v>
      </c>
      <c r="H2">
        <v>80.98</v>
      </c>
      <c r="I2">
        <v>74</v>
      </c>
      <c r="J2">
        <v>28.37</v>
      </c>
      <c r="K2">
        <v>804.57</v>
      </c>
      <c r="L2">
        <v>1841</v>
      </c>
      <c r="M2">
        <v>36</v>
      </c>
      <c r="N2">
        <v>4.8099999999999996</v>
      </c>
      <c r="O2">
        <v>58650</v>
      </c>
      <c r="P2">
        <v>543</v>
      </c>
      <c r="Q2">
        <v>1268</v>
      </c>
      <c r="R2">
        <v>138</v>
      </c>
      <c r="S2">
        <v>441</v>
      </c>
      <c r="T2">
        <v>58650</v>
      </c>
    </row>
    <row r="3" spans="2:21" x14ac:dyDescent="0.2">
      <c r="B3" t="s">
        <v>22</v>
      </c>
      <c r="C3">
        <v>4915967</v>
      </c>
      <c r="D3">
        <v>0</v>
      </c>
      <c r="E3">
        <v>0</v>
      </c>
      <c r="F3" t="s">
        <v>21</v>
      </c>
      <c r="G3">
        <v>77</v>
      </c>
      <c r="H3">
        <v>84.45</v>
      </c>
      <c r="I3">
        <v>76</v>
      </c>
      <c r="J3">
        <v>34.03</v>
      </c>
      <c r="K3">
        <v>1158.08</v>
      </c>
      <c r="L3">
        <v>560</v>
      </c>
      <c r="M3">
        <v>36</v>
      </c>
      <c r="N3">
        <v>4.9800000000000004</v>
      </c>
      <c r="O3">
        <v>58209</v>
      </c>
      <c r="P3">
        <v>674</v>
      </c>
      <c r="Q3">
        <v>1268</v>
      </c>
      <c r="R3">
        <v>137</v>
      </c>
      <c r="S3">
        <v>441</v>
      </c>
      <c r="T3">
        <v>58209</v>
      </c>
    </row>
    <row r="4" spans="2:21" x14ac:dyDescent="0.2">
      <c r="B4" t="s">
        <v>23</v>
      </c>
      <c r="C4">
        <v>5113950</v>
      </c>
      <c r="D4">
        <v>0</v>
      </c>
      <c r="E4">
        <v>0</v>
      </c>
      <c r="F4" t="s">
        <v>21</v>
      </c>
      <c r="G4">
        <v>77</v>
      </c>
      <c r="H4">
        <v>87.19</v>
      </c>
      <c r="I4">
        <v>72</v>
      </c>
      <c r="J4">
        <v>48.1</v>
      </c>
      <c r="K4">
        <v>2313.8200000000002</v>
      </c>
      <c r="L4">
        <v>1965</v>
      </c>
      <c r="M4">
        <v>39</v>
      </c>
      <c r="N4">
        <v>5.18</v>
      </c>
      <c r="O4">
        <v>58650</v>
      </c>
      <c r="P4">
        <v>806</v>
      </c>
      <c r="Q4">
        <v>1268</v>
      </c>
      <c r="R4">
        <v>138</v>
      </c>
      <c r="S4">
        <v>441</v>
      </c>
      <c r="T4">
        <v>58650</v>
      </c>
    </row>
    <row r="5" spans="2:21" x14ac:dyDescent="0.2">
      <c r="B5" t="s">
        <v>24</v>
      </c>
      <c r="C5">
        <v>5976697</v>
      </c>
      <c r="D5">
        <v>0</v>
      </c>
      <c r="E5">
        <v>0</v>
      </c>
      <c r="F5" t="s">
        <v>21</v>
      </c>
      <c r="G5">
        <v>79</v>
      </c>
      <c r="H5">
        <v>101.9</v>
      </c>
      <c r="I5">
        <v>72</v>
      </c>
      <c r="J5">
        <v>81.400000000000006</v>
      </c>
      <c r="K5">
        <v>6625.96</v>
      </c>
      <c r="L5">
        <v>832</v>
      </c>
      <c r="M5">
        <v>39</v>
      </c>
      <c r="N5">
        <v>6.06</v>
      </c>
      <c r="O5">
        <v>58650</v>
      </c>
      <c r="P5">
        <v>938</v>
      </c>
      <c r="Q5">
        <v>1268</v>
      </c>
      <c r="R5">
        <v>138</v>
      </c>
      <c r="S5">
        <v>441</v>
      </c>
      <c r="T5">
        <v>58650</v>
      </c>
    </row>
    <row r="6" spans="2:21" x14ac:dyDescent="0.2">
      <c r="B6" t="s">
        <v>25</v>
      </c>
      <c r="C6">
        <v>6960687</v>
      </c>
      <c r="D6">
        <v>0</v>
      </c>
      <c r="E6">
        <v>0</v>
      </c>
      <c r="F6" t="s">
        <v>21</v>
      </c>
      <c r="G6">
        <v>81</v>
      </c>
      <c r="H6">
        <v>118.68</v>
      </c>
      <c r="I6">
        <v>76</v>
      </c>
      <c r="J6">
        <v>111.88</v>
      </c>
      <c r="K6">
        <v>12517.25</v>
      </c>
      <c r="L6">
        <v>1052</v>
      </c>
      <c r="M6">
        <v>43</v>
      </c>
      <c r="N6">
        <v>7.05</v>
      </c>
      <c r="O6">
        <v>58650</v>
      </c>
      <c r="P6">
        <v>1070</v>
      </c>
      <c r="Q6">
        <v>1268</v>
      </c>
      <c r="R6">
        <v>138</v>
      </c>
      <c r="S6">
        <v>441</v>
      </c>
      <c r="T6">
        <v>58650</v>
      </c>
    </row>
    <row r="7" spans="2:21" x14ac:dyDescent="0.2">
      <c r="B7" t="s">
        <v>26</v>
      </c>
      <c r="C7">
        <v>7989737</v>
      </c>
      <c r="D7">
        <v>0</v>
      </c>
      <c r="E7">
        <v>0</v>
      </c>
      <c r="F7" t="s">
        <v>21</v>
      </c>
      <c r="G7">
        <v>88</v>
      </c>
      <c r="H7">
        <v>137.26</v>
      </c>
      <c r="I7">
        <v>74</v>
      </c>
      <c r="J7">
        <v>116.99</v>
      </c>
      <c r="K7">
        <v>13685.97</v>
      </c>
      <c r="L7">
        <v>956</v>
      </c>
      <c r="M7">
        <v>46</v>
      </c>
      <c r="N7">
        <v>8.09</v>
      </c>
      <c r="O7">
        <v>58209</v>
      </c>
      <c r="P7">
        <v>1201</v>
      </c>
      <c r="Q7">
        <v>1268</v>
      </c>
      <c r="R7">
        <v>137</v>
      </c>
      <c r="S7">
        <v>441</v>
      </c>
      <c r="T7">
        <v>58209</v>
      </c>
    </row>
    <row r="8" spans="2:21" x14ac:dyDescent="0.2">
      <c r="B8" t="s">
        <v>27</v>
      </c>
      <c r="C8">
        <v>8263091</v>
      </c>
      <c r="D8">
        <v>0</v>
      </c>
      <c r="E8">
        <v>0</v>
      </c>
      <c r="F8" t="s">
        <v>21</v>
      </c>
      <c r="G8">
        <v>93</v>
      </c>
      <c r="H8">
        <v>140.88999999999999</v>
      </c>
      <c r="I8">
        <v>75</v>
      </c>
      <c r="J8">
        <v>121.95</v>
      </c>
      <c r="K8">
        <v>14872.57</v>
      </c>
      <c r="L8">
        <v>923</v>
      </c>
      <c r="M8">
        <v>43</v>
      </c>
      <c r="N8">
        <v>8.3699999999999992</v>
      </c>
      <c r="O8">
        <v>58650</v>
      </c>
      <c r="P8">
        <v>1333</v>
      </c>
      <c r="Q8">
        <v>1268</v>
      </c>
      <c r="R8">
        <v>138</v>
      </c>
      <c r="S8">
        <v>441</v>
      </c>
      <c r="T8">
        <v>58650</v>
      </c>
    </row>
    <row r="9" spans="2:21" x14ac:dyDescent="0.2">
      <c r="B9" t="s">
        <v>28</v>
      </c>
      <c r="C9">
        <v>8267829</v>
      </c>
      <c r="D9">
        <v>0</v>
      </c>
      <c r="E9">
        <v>0</v>
      </c>
      <c r="F9" t="s">
        <v>21</v>
      </c>
      <c r="G9">
        <v>91</v>
      </c>
      <c r="H9">
        <v>140.97</v>
      </c>
      <c r="I9">
        <v>75</v>
      </c>
      <c r="J9">
        <v>130.37</v>
      </c>
      <c r="K9">
        <v>16995.55</v>
      </c>
      <c r="L9">
        <v>1270</v>
      </c>
      <c r="M9">
        <v>38</v>
      </c>
      <c r="N9">
        <v>8.3800000000000008</v>
      </c>
      <c r="O9">
        <v>58650</v>
      </c>
      <c r="P9">
        <v>1465</v>
      </c>
      <c r="Q9">
        <v>1268</v>
      </c>
      <c r="R9">
        <v>138</v>
      </c>
      <c r="S9">
        <v>441</v>
      </c>
      <c r="T9">
        <v>58650</v>
      </c>
    </row>
    <row r="10" spans="2:21" x14ac:dyDescent="0.2">
      <c r="B10" t="s">
        <v>29</v>
      </c>
      <c r="C10">
        <v>7334826</v>
      </c>
      <c r="D10">
        <v>0</v>
      </c>
      <c r="E10">
        <v>0</v>
      </c>
      <c r="F10" t="s">
        <v>21</v>
      </c>
      <c r="G10">
        <v>81</v>
      </c>
      <c r="H10">
        <v>126.01</v>
      </c>
      <c r="I10">
        <v>76</v>
      </c>
      <c r="J10">
        <v>116.03</v>
      </c>
      <c r="K10">
        <v>13463.77</v>
      </c>
      <c r="L10">
        <v>940</v>
      </c>
      <c r="M10">
        <v>40</v>
      </c>
      <c r="N10">
        <v>7.43</v>
      </c>
      <c r="O10">
        <v>58209</v>
      </c>
      <c r="P10">
        <v>1596</v>
      </c>
      <c r="Q10">
        <v>1268</v>
      </c>
      <c r="R10">
        <v>137</v>
      </c>
      <c r="S10">
        <v>441</v>
      </c>
      <c r="T10">
        <v>58209</v>
      </c>
    </row>
    <row r="11" spans="2:21" x14ac:dyDescent="0.2">
      <c r="B11" t="s">
        <v>30</v>
      </c>
      <c r="C11">
        <v>8563677</v>
      </c>
      <c r="D11">
        <v>0</v>
      </c>
      <c r="E11">
        <v>0</v>
      </c>
      <c r="F11" t="s">
        <v>21</v>
      </c>
      <c r="G11">
        <v>90</v>
      </c>
      <c r="H11">
        <v>146.01</v>
      </c>
      <c r="I11">
        <v>78</v>
      </c>
      <c r="J11">
        <v>139.43</v>
      </c>
      <c r="K11">
        <v>19442.11</v>
      </c>
      <c r="L11">
        <v>1033</v>
      </c>
      <c r="M11">
        <v>41</v>
      </c>
      <c r="N11">
        <v>8.68</v>
      </c>
      <c r="O11">
        <v>58650</v>
      </c>
      <c r="P11">
        <v>1728</v>
      </c>
      <c r="Q11">
        <v>1268</v>
      </c>
      <c r="R11">
        <v>138</v>
      </c>
      <c r="S11">
        <v>441</v>
      </c>
      <c r="T11">
        <v>58650</v>
      </c>
    </row>
    <row r="12" spans="2:21" x14ac:dyDescent="0.2">
      <c r="B12" t="s">
        <v>31</v>
      </c>
      <c r="C12">
        <v>4864748</v>
      </c>
      <c r="D12">
        <v>0</v>
      </c>
      <c r="E12">
        <v>0</v>
      </c>
      <c r="F12" t="s">
        <v>21</v>
      </c>
      <c r="G12">
        <v>193</v>
      </c>
      <c r="H12">
        <v>338.75</v>
      </c>
      <c r="I12">
        <v>88</v>
      </c>
      <c r="J12">
        <v>317.95</v>
      </c>
      <c r="K12">
        <v>101094.89</v>
      </c>
      <c r="L12">
        <v>1670</v>
      </c>
      <c r="M12">
        <v>50</v>
      </c>
      <c r="N12">
        <v>4.93</v>
      </c>
      <c r="O12">
        <v>14361</v>
      </c>
      <c r="P12">
        <v>541</v>
      </c>
      <c r="Q12">
        <v>1546</v>
      </c>
      <c r="R12">
        <v>135</v>
      </c>
      <c r="S12">
        <v>108</v>
      </c>
      <c r="T12">
        <v>14361</v>
      </c>
    </row>
    <row r="13" spans="2:21" x14ac:dyDescent="0.2">
      <c r="B13" t="s">
        <v>32</v>
      </c>
      <c r="C13">
        <v>4598402</v>
      </c>
      <c r="D13">
        <v>0</v>
      </c>
      <c r="E13">
        <v>0</v>
      </c>
      <c r="F13" t="s">
        <v>21</v>
      </c>
      <c r="G13">
        <v>169</v>
      </c>
      <c r="H13">
        <v>320.2</v>
      </c>
      <c r="I13">
        <v>94</v>
      </c>
      <c r="J13">
        <v>303.89</v>
      </c>
      <c r="K13">
        <v>92351.9</v>
      </c>
      <c r="L13">
        <v>1513</v>
      </c>
      <c r="M13">
        <v>55</v>
      </c>
      <c r="N13">
        <v>4.66</v>
      </c>
      <c r="O13">
        <v>14361</v>
      </c>
      <c r="P13">
        <v>673</v>
      </c>
      <c r="Q13">
        <v>1546</v>
      </c>
      <c r="R13">
        <v>135</v>
      </c>
      <c r="S13">
        <v>108</v>
      </c>
      <c r="T13">
        <v>14361</v>
      </c>
    </row>
    <row r="14" spans="2:21" x14ac:dyDescent="0.2">
      <c r="B14" t="s">
        <v>33</v>
      </c>
      <c r="C14">
        <v>4356344</v>
      </c>
      <c r="D14">
        <v>0</v>
      </c>
      <c r="E14">
        <v>0</v>
      </c>
      <c r="F14" t="s">
        <v>21</v>
      </c>
      <c r="G14">
        <v>147</v>
      </c>
      <c r="H14">
        <v>303.35000000000002</v>
      </c>
      <c r="I14">
        <v>91</v>
      </c>
      <c r="J14">
        <v>301.10000000000002</v>
      </c>
      <c r="K14">
        <v>90662.77</v>
      </c>
      <c r="L14">
        <v>1497</v>
      </c>
      <c r="M14">
        <v>56</v>
      </c>
      <c r="N14">
        <v>4.41</v>
      </c>
      <c r="O14">
        <v>14361</v>
      </c>
      <c r="P14">
        <v>805</v>
      </c>
      <c r="Q14">
        <v>1546</v>
      </c>
      <c r="R14">
        <v>135</v>
      </c>
      <c r="S14">
        <v>108</v>
      </c>
      <c r="T14">
        <v>14361</v>
      </c>
    </row>
    <row r="15" spans="2:21" x14ac:dyDescent="0.2">
      <c r="B15" t="s">
        <v>34</v>
      </c>
      <c r="C15">
        <v>3486168</v>
      </c>
      <c r="D15">
        <v>0</v>
      </c>
      <c r="E15">
        <v>0</v>
      </c>
      <c r="F15" t="s">
        <v>21</v>
      </c>
      <c r="G15">
        <v>139</v>
      </c>
      <c r="H15">
        <v>242.75</v>
      </c>
      <c r="I15">
        <v>87</v>
      </c>
      <c r="J15">
        <v>213.31</v>
      </c>
      <c r="K15">
        <v>45500.11</v>
      </c>
      <c r="L15">
        <v>1527</v>
      </c>
      <c r="M15">
        <v>54</v>
      </c>
      <c r="N15">
        <v>3.53</v>
      </c>
      <c r="O15">
        <v>14361</v>
      </c>
      <c r="P15">
        <v>937</v>
      </c>
      <c r="Q15">
        <v>1546</v>
      </c>
      <c r="R15">
        <v>135</v>
      </c>
      <c r="S15">
        <v>108</v>
      </c>
      <c r="T15">
        <v>14361</v>
      </c>
    </row>
    <row r="16" spans="2:21" x14ac:dyDescent="0.2">
      <c r="B16" t="s">
        <v>35</v>
      </c>
      <c r="C16">
        <v>2639048</v>
      </c>
      <c r="D16">
        <v>0</v>
      </c>
      <c r="E16">
        <v>0</v>
      </c>
      <c r="F16" t="s">
        <v>21</v>
      </c>
      <c r="G16">
        <v>110</v>
      </c>
      <c r="H16">
        <v>183.73</v>
      </c>
      <c r="I16">
        <v>81</v>
      </c>
      <c r="J16">
        <v>141.19999999999999</v>
      </c>
      <c r="K16">
        <v>19936.78</v>
      </c>
      <c r="L16">
        <v>793</v>
      </c>
      <c r="M16">
        <v>45</v>
      </c>
      <c r="N16">
        <v>2.67</v>
      </c>
      <c r="O16">
        <v>14364</v>
      </c>
      <c r="P16">
        <v>1069</v>
      </c>
      <c r="Q16">
        <v>1545</v>
      </c>
      <c r="R16">
        <v>135</v>
      </c>
      <c r="S16">
        <v>109</v>
      </c>
      <c r="T16">
        <v>14364</v>
      </c>
    </row>
    <row r="17" spans="2:20" x14ac:dyDescent="0.2">
      <c r="B17" t="s">
        <v>36</v>
      </c>
      <c r="C17">
        <v>1575425</v>
      </c>
      <c r="D17">
        <v>0</v>
      </c>
      <c r="E17">
        <v>0</v>
      </c>
      <c r="F17" t="s">
        <v>21</v>
      </c>
      <c r="G17">
        <v>87</v>
      </c>
      <c r="H17">
        <v>109.7</v>
      </c>
      <c r="I17">
        <v>79</v>
      </c>
      <c r="J17">
        <v>45.45</v>
      </c>
      <c r="K17">
        <v>2065.33</v>
      </c>
      <c r="L17">
        <v>388</v>
      </c>
      <c r="M17">
        <v>45</v>
      </c>
      <c r="N17">
        <v>1.6</v>
      </c>
      <c r="O17">
        <v>14361</v>
      </c>
      <c r="P17">
        <v>1201</v>
      </c>
      <c r="Q17">
        <v>1545</v>
      </c>
      <c r="R17">
        <v>135</v>
      </c>
      <c r="S17">
        <v>108</v>
      </c>
      <c r="T17">
        <v>14361</v>
      </c>
    </row>
    <row r="18" spans="2:20" x14ac:dyDescent="0.2">
      <c r="B18" t="s">
        <v>37</v>
      </c>
      <c r="C18">
        <v>1460965</v>
      </c>
      <c r="D18">
        <v>0</v>
      </c>
      <c r="E18">
        <v>0</v>
      </c>
      <c r="F18" t="s">
        <v>21</v>
      </c>
      <c r="G18">
        <v>87</v>
      </c>
      <c r="H18">
        <v>101.73</v>
      </c>
      <c r="I18">
        <v>75</v>
      </c>
      <c r="J18">
        <v>34.31</v>
      </c>
      <c r="K18">
        <v>1177.0999999999999</v>
      </c>
      <c r="L18">
        <v>204</v>
      </c>
      <c r="M18">
        <v>45</v>
      </c>
      <c r="N18">
        <v>1.48</v>
      </c>
      <c r="O18">
        <v>14361</v>
      </c>
      <c r="P18">
        <v>1333</v>
      </c>
      <c r="Q18">
        <v>1545</v>
      </c>
      <c r="R18">
        <v>135</v>
      </c>
      <c r="S18">
        <v>108</v>
      </c>
      <c r="T18">
        <v>14361</v>
      </c>
    </row>
    <row r="19" spans="2:20" x14ac:dyDescent="0.2">
      <c r="B19" t="s">
        <v>38</v>
      </c>
      <c r="C19">
        <v>1285777</v>
      </c>
      <c r="D19">
        <v>0</v>
      </c>
      <c r="E19">
        <v>0</v>
      </c>
      <c r="F19" t="s">
        <v>21</v>
      </c>
      <c r="G19">
        <v>82</v>
      </c>
      <c r="H19">
        <v>89.53</v>
      </c>
      <c r="I19">
        <v>71</v>
      </c>
      <c r="J19">
        <v>23.8</v>
      </c>
      <c r="K19">
        <v>566.51</v>
      </c>
      <c r="L19">
        <v>255</v>
      </c>
      <c r="M19">
        <v>45</v>
      </c>
      <c r="N19">
        <v>1.3</v>
      </c>
      <c r="O19">
        <v>14361</v>
      </c>
      <c r="P19">
        <v>1465</v>
      </c>
      <c r="Q19">
        <v>1545</v>
      </c>
      <c r="R19">
        <v>135</v>
      </c>
      <c r="S19">
        <v>108</v>
      </c>
      <c r="T19">
        <v>14361</v>
      </c>
    </row>
    <row r="20" spans="2:20" x14ac:dyDescent="0.2">
      <c r="B20" t="s">
        <v>39</v>
      </c>
      <c r="C20">
        <v>2042738</v>
      </c>
      <c r="D20">
        <v>0</v>
      </c>
      <c r="E20">
        <v>0</v>
      </c>
      <c r="F20" t="s">
        <v>21</v>
      </c>
      <c r="G20">
        <v>110</v>
      </c>
      <c r="H20">
        <v>142.21</v>
      </c>
      <c r="I20">
        <v>77</v>
      </c>
      <c r="J20">
        <v>78.39</v>
      </c>
      <c r="K20">
        <v>6144.33</v>
      </c>
      <c r="L20">
        <v>423</v>
      </c>
      <c r="M20">
        <v>45</v>
      </c>
      <c r="N20">
        <v>2.0699999999999998</v>
      </c>
      <c r="O20">
        <v>14364</v>
      </c>
      <c r="P20">
        <v>1597</v>
      </c>
      <c r="Q20">
        <v>1544</v>
      </c>
      <c r="R20">
        <v>135</v>
      </c>
      <c r="S20">
        <v>109</v>
      </c>
      <c r="T20">
        <v>14364</v>
      </c>
    </row>
    <row r="21" spans="2:20" x14ac:dyDescent="0.2">
      <c r="B21" t="s">
        <v>40</v>
      </c>
      <c r="C21">
        <v>1160408</v>
      </c>
      <c r="D21">
        <v>0</v>
      </c>
      <c r="E21">
        <v>0</v>
      </c>
      <c r="F21" t="s">
        <v>21</v>
      </c>
      <c r="G21">
        <v>78</v>
      </c>
      <c r="H21">
        <v>80.790000000000006</v>
      </c>
      <c r="I21">
        <v>73</v>
      </c>
      <c r="J21">
        <v>16.2</v>
      </c>
      <c r="K21">
        <v>262.45</v>
      </c>
      <c r="L21">
        <v>311</v>
      </c>
      <c r="M21">
        <v>41</v>
      </c>
      <c r="N21">
        <v>1.18</v>
      </c>
      <c r="O21">
        <v>14364</v>
      </c>
      <c r="P21">
        <v>1729</v>
      </c>
      <c r="Q21">
        <v>1543</v>
      </c>
      <c r="R21">
        <v>135</v>
      </c>
      <c r="S21">
        <v>109</v>
      </c>
      <c r="T21">
        <v>14364</v>
      </c>
    </row>
    <row r="22" spans="2:20" x14ac:dyDescent="0.2">
      <c r="B22">
        <v>3</v>
      </c>
      <c r="C22">
        <v>3098016</v>
      </c>
      <c r="D22">
        <v>0</v>
      </c>
      <c r="E22">
        <v>0</v>
      </c>
      <c r="F22" t="s">
        <v>21</v>
      </c>
      <c r="G22">
        <v>78</v>
      </c>
      <c r="H22">
        <v>78.09</v>
      </c>
      <c r="I22">
        <v>77</v>
      </c>
      <c r="J22">
        <v>10.26</v>
      </c>
      <c r="K22">
        <v>105.29</v>
      </c>
      <c r="L22">
        <v>323</v>
      </c>
      <c r="M22">
        <v>41</v>
      </c>
      <c r="N22">
        <v>3.14</v>
      </c>
      <c r="O22">
        <v>39672</v>
      </c>
      <c r="P22">
        <v>813</v>
      </c>
      <c r="Q22">
        <v>1769</v>
      </c>
      <c r="R22">
        <v>342</v>
      </c>
      <c r="S22">
        <v>116</v>
      </c>
      <c r="T22">
        <v>39672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I26"/>
  <sheetViews>
    <sheetView tabSelected="1" workbookViewId="0">
      <selection activeCell="G3" sqref="G3:G12"/>
    </sheetView>
  </sheetViews>
  <sheetFormatPr baseColWidth="10" defaultRowHeight="16" x14ac:dyDescent="0.2"/>
  <sheetData>
    <row r="2" spans="1:9" x14ac:dyDescent="0.2">
      <c r="B2" t="s">
        <v>0</v>
      </c>
      <c r="C2" t="s">
        <v>1</v>
      </c>
      <c r="D2" t="s">
        <v>18</v>
      </c>
      <c r="F2" t="s">
        <v>41</v>
      </c>
      <c r="G2" t="s">
        <v>42</v>
      </c>
      <c r="I2" t="s">
        <v>43</v>
      </c>
    </row>
    <row r="3" spans="1:9" x14ac:dyDescent="0.2">
      <c r="A3" t="s">
        <v>44</v>
      </c>
      <c r="B3" t="s">
        <v>20</v>
      </c>
      <c r="C3">
        <v>4749305</v>
      </c>
      <c r="D3">
        <v>58650</v>
      </c>
      <c r="F3">
        <f>C3-$C$13</f>
        <v>0</v>
      </c>
      <c r="G3">
        <f>F3/(F3+F16)</f>
        <v>0</v>
      </c>
      <c r="I3" s="1">
        <v>0</v>
      </c>
    </row>
    <row r="4" spans="1:9" x14ac:dyDescent="0.2">
      <c r="B4" t="s">
        <v>22</v>
      </c>
      <c r="C4">
        <v>4915967</v>
      </c>
      <c r="D4">
        <v>58209</v>
      </c>
      <c r="F4">
        <f t="shared" ref="F4:F12" si="0">C4-$C$13</f>
        <v>166662</v>
      </c>
      <c r="G4">
        <f t="shared" ref="G4:G12" si="1">F4/(F4+F17)</f>
        <v>4.5740989908177855E-2</v>
      </c>
      <c r="I4" s="1">
        <v>8.9999999999999995E-9</v>
      </c>
    </row>
    <row r="5" spans="1:9" x14ac:dyDescent="0.2">
      <c r="B5" t="s">
        <v>23</v>
      </c>
      <c r="C5">
        <v>5113950</v>
      </c>
      <c r="D5">
        <v>58650</v>
      </c>
      <c r="F5">
        <f t="shared" si="0"/>
        <v>364645</v>
      </c>
      <c r="G5">
        <f t="shared" si="1"/>
        <v>0.10130356475455668</v>
      </c>
      <c r="I5" s="1">
        <v>1.2E-8</v>
      </c>
    </row>
    <row r="6" spans="1:9" x14ac:dyDescent="0.2">
      <c r="B6" t="s">
        <v>24</v>
      </c>
      <c r="C6">
        <v>5976697</v>
      </c>
      <c r="D6">
        <v>58650</v>
      </c>
      <c r="F6">
        <f t="shared" si="0"/>
        <v>1227392</v>
      </c>
      <c r="G6">
        <f t="shared" si="1"/>
        <v>0.34169215830429589</v>
      </c>
      <c r="I6" s="1">
        <v>1.6000000000000001E-8</v>
      </c>
    </row>
    <row r="7" spans="1:9" x14ac:dyDescent="0.2">
      <c r="B7" t="s">
        <v>25</v>
      </c>
      <c r="C7">
        <v>6960687</v>
      </c>
      <c r="D7">
        <v>58650</v>
      </c>
      <c r="F7">
        <f t="shared" si="0"/>
        <v>2211382</v>
      </c>
      <c r="G7">
        <f t="shared" si="1"/>
        <v>0.59306501155397995</v>
      </c>
      <c r="I7" s="1">
        <v>2.0999999999999999E-8</v>
      </c>
    </row>
    <row r="8" spans="1:9" x14ac:dyDescent="0.2">
      <c r="B8" t="s">
        <v>26</v>
      </c>
      <c r="C8">
        <v>7989737</v>
      </c>
      <c r="D8">
        <v>58209</v>
      </c>
      <c r="F8">
        <f t="shared" si="0"/>
        <v>3240432</v>
      </c>
      <c r="G8">
        <f t="shared" si="1"/>
        <v>0.87712095682528168</v>
      </c>
      <c r="I8" s="1">
        <v>2.7999999999999999E-8</v>
      </c>
    </row>
    <row r="9" spans="1:9" x14ac:dyDescent="0.2">
      <c r="B9" t="s">
        <v>27</v>
      </c>
      <c r="C9">
        <v>8263091</v>
      </c>
      <c r="D9">
        <v>58650</v>
      </c>
      <c r="F9">
        <f t="shared" si="0"/>
        <v>3513786</v>
      </c>
      <c r="G9">
        <f t="shared" si="1"/>
        <v>0.91189247643774418</v>
      </c>
      <c r="I9" s="1">
        <v>3.7E-8</v>
      </c>
    </row>
    <row r="10" spans="1:9" x14ac:dyDescent="0.2">
      <c r="B10" t="s">
        <v>28</v>
      </c>
      <c r="C10">
        <v>8267829</v>
      </c>
      <c r="D10">
        <v>58650</v>
      </c>
      <c r="F10">
        <f t="shared" si="0"/>
        <v>3518524</v>
      </c>
      <c r="G10">
        <f t="shared" si="1"/>
        <v>0.95538339112996773</v>
      </c>
      <c r="I10" s="1">
        <v>4.9000000000000002E-8</v>
      </c>
    </row>
    <row r="11" spans="1:9" x14ac:dyDescent="0.2">
      <c r="B11" t="s">
        <v>29</v>
      </c>
      <c r="C11">
        <v>7334826</v>
      </c>
      <c r="D11">
        <v>58209</v>
      </c>
      <c r="F11">
        <f t="shared" si="0"/>
        <v>2585521</v>
      </c>
      <c r="G11">
        <f t="shared" si="1"/>
        <v>0.7373375562318637</v>
      </c>
      <c r="I11" s="1">
        <v>6.4000000000000004E-8</v>
      </c>
    </row>
    <row r="12" spans="1:9" x14ac:dyDescent="0.2">
      <c r="B12" t="s">
        <v>30</v>
      </c>
      <c r="C12">
        <v>8563677</v>
      </c>
      <c r="D12">
        <v>58650</v>
      </c>
      <c r="F12">
        <f t="shared" si="0"/>
        <v>3814372</v>
      </c>
      <c r="G12">
        <f t="shared" si="1"/>
        <v>0.98995284136528616</v>
      </c>
      <c r="I12" s="1">
        <v>8.3999999999999998E-8</v>
      </c>
    </row>
    <row r="13" spans="1:9" x14ac:dyDescent="0.2">
      <c r="B13" t="s">
        <v>45</v>
      </c>
      <c r="C13">
        <f>MIN(C3:C12)</f>
        <v>4749305</v>
      </c>
    </row>
    <row r="16" spans="1:9" x14ac:dyDescent="0.2">
      <c r="A16" t="s">
        <v>46</v>
      </c>
      <c r="B16" t="s">
        <v>31</v>
      </c>
      <c r="C16">
        <v>4864748</v>
      </c>
      <c r="D16">
        <v>14361</v>
      </c>
      <c r="F16">
        <f t="shared" ref="F16:F26" si="2">C16-(D16*$C$26/$D$26)</f>
        <v>3743286.823956443</v>
      </c>
    </row>
    <row r="17" spans="1:6" x14ac:dyDescent="0.2">
      <c r="B17" t="s">
        <v>32</v>
      </c>
      <c r="C17">
        <v>4598402</v>
      </c>
      <c r="D17">
        <v>14361</v>
      </c>
      <c r="F17">
        <f t="shared" si="2"/>
        <v>3476940.823956443</v>
      </c>
    </row>
    <row r="18" spans="1:6" x14ac:dyDescent="0.2">
      <c r="B18" t="s">
        <v>33</v>
      </c>
      <c r="C18">
        <v>4356344</v>
      </c>
      <c r="D18">
        <v>14361</v>
      </c>
      <c r="F18">
        <f>C18-(D18*$C$26/$D$26)</f>
        <v>3234882.823956443</v>
      </c>
    </row>
    <row r="19" spans="1:6" x14ac:dyDescent="0.2">
      <c r="B19" t="s">
        <v>34</v>
      </c>
      <c r="C19">
        <v>3486168</v>
      </c>
      <c r="D19">
        <v>14361</v>
      </c>
      <c r="F19">
        <f t="shared" si="2"/>
        <v>2364706.823956443</v>
      </c>
    </row>
    <row r="20" spans="1:6" x14ac:dyDescent="0.2">
      <c r="B20" t="s">
        <v>35</v>
      </c>
      <c r="C20">
        <v>2639048</v>
      </c>
      <c r="D20">
        <v>14364</v>
      </c>
      <c r="F20">
        <f t="shared" si="2"/>
        <v>1517352.551724138</v>
      </c>
    </row>
    <row r="21" spans="1:6" x14ac:dyDescent="0.2">
      <c r="B21" t="s">
        <v>36</v>
      </c>
      <c r="C21">
        <v>1575425</v>
      </c>
      <c r="D21">
        <v>14361</v>
      </c>
      <c r="F21">
        <f t="shared" si="2"/>
        <v>453963.82395644276</v>
      </c>
    </row>
    <row r="22" spans="1:6" x14ac:dyDescent="0.2">
      <c r="B22" t="s">
        <v>37</v>
      </c>
      <c r="C22">
        <v>1460965</v>
      </c>
      <c r="D22">
        <v>14361</v>
      </c>
      <c r="F22">
        <f t="shared" si="2"/>
        <v>339503.82395644276</v>
      </c>
    </row>
    <row r="23" spans="1:6" x14ac:dyDescent="0.2">
      <c r="B23" t="s">
        <v>38</v>
      </c>
      <c r="C23">
        <v>1285777</v>
      </c>
      <c r="D23">
        <v>14361</v>
      </c>
      <c r="F23">
        <f t="shared" si="2"/>
        <v>164315.82395644276</v>
      </c>
    </row>
    <row r="24" spans="1:6" x14ac:dyDescent="0.2">
      <c r="B24" t="s">
        <v>39</v>
      </c>
      <c r="C24">
        <v>2042738</v>
      </c>
      <c r="D24">
        <v>14364</v>
      </c>
      <c r="F24">
        <f t="shared" si="2"/>
        <v>921042.55172413797</v>
      </c>
    </row>
    <row r="25" spans="1:6" x14ac:dyDescent="0.2">
      <c r="B25" t="s">
        <v>40</v>
      </c>
      <c r="C25">
        <v>1160408</v>
      </c>
      <c r="D25">
        <v>14364</v>
      </c>
      <c r="F25">
        <f t="shared" si="2"/>
        <v>38712.551724137971</v>
      </c>
    </row>
    <row r="26" spans="1:6" x14ac:dyDescent="0.2">
      <c r="A26" t="s">
        <v>47</v>
      </c>
      <c r="B26">
        <v>3</v>
      </c>
      <c r="C26">
        <v>3098016</v>
      </c>
      <c r="D26">
        <v>39672</v>
      </c>
      <c r="F26">
        <f t="shared" si="2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220324 Cy5 80bp EMSA with yKER </vt:lpstr>
      <vt:lpstr>Fraction Bound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Rosas Ospina, ruben D</dc:creator>
  <cp:lastModifiedBy>Rosas Ospina, ruben D</cp:lastModifiedBy>
  <dcterms:created xsi:type="dcterms:W3CDTF">2022-03-30T14:46:55Z</dcterms:created>
  <dcterms:modified xsi:type="dcterms:W3CDTF">2022-03-30T14:55:47Z</dcterms:modified>
</cp:coreProperties>
</file>